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90" windowWidth="9720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'Sheet1'!$A$56:$D$101</definedName>
  </definedNames>
  <calcPr fullCalcOnLoad="1"/>
</workbook>
</file>

<file path=xl/sharedStrings.xml><?xml version="1.0" encoding="utf-8"?>
<sst xmlns="http://schemas.openxmlformats.org/spreadsheetml/2006/main" count="194" uniqueCount="146">
  <si>
    <t>Sugarcane</t>
  </si>
  <si>
    <t>Bananas</t>
  </si>
  <si>
    <t>Citrus</t>
  </si>
  <si>
    <t>Marine Products</t>
  </si>
  <si>
    <t>Papayas</t>
  </si>
  <si>
    <t>Cowpeas</t>
  </si>
  <si>
    <t>Honey</t>
  </si>
  <si>
    <t>Hot peppers</t>
  </si>
  <si>
    <t>RK beans</t>
  </si>
  <si>
    <t>Corn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</si>
  <si>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</si>
  <si>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</si>
  <si>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</si>
  <si>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</si>
  <si>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</si>
  <si>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</si>
  <si>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</si>
  <si>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</si>
  <si>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</si>
  <si>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</si>
  <si>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</si>
  <si>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</si>
  <si>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</si>
  <si>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</si>
  <si>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</si>
  <si>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</si>
  <si>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</si>
  <si>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</si>
  <si>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</si>
  <si>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Coconuts</t>
  </si>
  <si>
    <t>Canteloupe</t>
  </si>
  <si>
    <t>Coffee</t>
  </si>
  <si>
    <t>Avocado</t>
  </si>
  <si>
    <t>Soursop</t>
  </si>
  <si>
    <t>Beef</t>
  </si>
  <si>
    <t>Milk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</si>
  <si>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</si>
  <si>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</si>
  <si>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</si>
  <si>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</si>
  <si>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</si>
  <si>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</si>
  <si>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</si>
  <si>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</si>
  <si>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Plantain (bunches)</t>
  </si>
  <si>
    <t>Dressweight:</t>
  </si>
  <si>
    <t>Eggs (dozen)</t>
  </si>
  <si>
    <t>Total Agri. Output</t>
  </si>
  <si>
    <t>Citrus/Sugarcane/</t>
  </si>
  <si>
    <t>Bananas/Fisheries</t>
  </si>
  <si>
    <t xml:space="preserve">Table 4:  Economic Value of Agriculture Output </t>
  </si>
  <si>
    <t>Cocoyam</t>
  </si>
  <si>
    <t>Cocoa</t>
  </si>
  <si>
    <t>Black Beans</t>
  </si>
  <si>
    <t>Commodities</t>
  </si>
  <si>
    <t>Citrus Products</t>
  </si>
  <si>
    <t>Banana Products</t>
  </si>
  <si>
    <r>
      <t xml:space="preserve">Orange </t>
    </r>
    <r>
      <rPr>
        <b/>
        <sz val="12"/>
        <rFont val="Times New Roman"/>
        <family val="1"/>
      </rPr>
      <t>(90 lb box)</t>
    </r>
  </si>
  <si>
    <r>
      <t>Grapefruit</t>
    </r>
    <r>
      <rPr>
        <b/>
        <sz val="12"/>
        <rFont val="Times New Roman"/>
        <family val="1"/>
      </rPr>
      <t xml:space="preserve"> (80lb box)</t>
    </r>
  </si>
  <si>
    <r>
      <t xml:space="preserve">N.B. </t>
    </r>
  </si>
  <si>
    <t>Other</t>
  </si>
  <si>
    <t>Livestock</t>
  </si>
  <si>
    <t>Total</t>
  </si>
  <si>
    <t>All Non-traditional products</t>
  </si>
  <si>
    <t>Non-traditional crops</t>
  </si>
  <si>
    <t>Value (BZ$)</t>
  </si>
  <si>
    <r>
      <t>Quantity</t>
    </r>
    <r>
      <rPr>
        <b/>
        <sz val="12"/>
        <rFont val="Times New Roman"/>
        <family val="1"/>
      </rPr>
      <t xml:space="preserve"> (lbs.)</t>
    </r>
  </si>
  <si>
    <t>*Price refers to Producer Price for year 2001</t>
  </si>
  <si>
    <t>Economic Value of Agriculture Output 2000 and 2001</t>
  </si>
  <si>
    <t>Mangoes</t>
  </si>
  <si>
    <t>Cashew</t>
  </si>
  <si>
    <t xml:space="preserve">      *Price refers to Producer Price for the respective production years</t>
  </si>
  <si>
    <t>Eggs (Dozen)</t>
  </si>
  <si>
    <t>Source: MAFC, District Agriculture Offices Reports</t>
  </si>
  <si>
    <t>(26 lbs boxes)</t>
  </si>
  <si>
    <t>Cauliflower</t>
  </si>
  <si>
    <t>Broccoli</t>
  </si>
  <si>
    <t>Coffee*</t>
  </si>
  <si>
    <t>Economic Value of Agriculture Output 2002</t>
  </si>
  <si>
    <t xml:space="preserve"> </t>
  </si>
  <si>
    <r>
      <t xml:space="preserve">Sugarcane </t>
    </r>
    <r>
      <rPr>
        <i/>
        <sz val="12"/>
        <rFont val="Times New Roman"/>
        <family val="1"/>
      </rPr>
      <t>(tonne)</t>
    </r>
  </si>
  <si>
    <t>Annato</t>
  </si>
  <si>
    <t>Cotton</t>
  </si>
  <si>
    <t>Other Beans</t>
  </si>
  <si>
    <t>Ginger</t>
  </si>
  <si>
    <t>Nutmeg</t>
  </si>
  <si>
    <t>Grapes</t>
  </si>
  <si>
    <t>Celery</t>
  </si>
  <si>
    <t>Cho-cho</t>
  </si>
  <si>
    <t>.</t>
  </si>
  <si>
    <t>Domestic consumption (40 lbs/box)</t>
  </si>
  <si>
    <t>Lobster</t>
  </si>
  <si>
    <t>Conch</t>
  </si>
  <si>
    <t>Shrimp</t>
  </si>
  <si>
    <t>Whole Fish</t>
  </si>
  <si>
    <t xml:space="preserve">Other   </t>
  </si>
  <si>
    <t>Domestic Lime Consumption (lbs)</t>
  </si>
  <si>
    <t>Domestic Orange Consumption (90 lbs/bx)</t>
  </si>
  <si>
    <t>Domestic Grapefruit Consumption (80 lbs/bx)</t>
  </si>
  <si>
    <r>
      <t xml:space="preserve">Papayas </t>
    </r>
    <r>
      <rPr>
        <b/>
        <sz val="12"/>
        <rFont val="Times New Roman"/>
        <family val="1"/>
      </rPr>
      <t>(Local)</t>
    </r>
  </si>
  <si>
    <r>
      <t xml:space="preserve">Papayas </t>
    </r>
    <r>
      <rPr>
        <b/>
        <sz val="12"/>
        <color indexed="8"/>
        <rFont val="Times New Roman"/>
        <family val="1"/>
      </rPr>
      <t>(Export)</t>
    </r>
  </si>
  <si>
    <t>Total Papaya Products</t>
  </si>
  <si>
    <t>Marine Export</t>
  </si>
  <si>
    <t>Citrus Export</t>
  </si>
  <si>
    <t>Banana Export</t>
  </si>
  <si>
    <t>Apple Banana (Bunches)(domestic)</t>
  </si>
  <si>
    <t>Total Citrus Products</t>
  </si>
  <si>
    <t xml:space="preserve">Total Marine Products </t>
  </si>
  <si>
    <t>Total Banana Products</t>
  </si>
  <si>
    <t>Domestic Consumption</t>
  </si>
  <si>
    <t>Hot Pepper Export</t>
  </si>
  <si>
    <t>Total Hot Pepper Products</t>
  </si>
  <si>
    <t>Total Cocoa Products</t>
  </si>
  <si>
    <t>String Beans</t>
  </si>
  <si>
    <t>Lettuce</t>
  </si>
  <si>
    <t>Jicama</t>
  </si>
  <si>
    <t>Pitahaya</t>
  </si>
  <si>
    <t>Craboo</t>
  </si>
  <si>
    <t>Guava</t>
  </si>
  <si>
    <t>Cashew *</t>
  </si>
  <si>
    <t>Beef   (Dress weight)</t>
  </si>
  <si>
    <t>Pigs (Dress weight)</t>
  </si>
  <si>
    <t>Sheep (Dress weight)</t>
  </si>
  <si>
    <t>Poultry  (Dress weight)</t>
  </si>
  <si>
    <t>Other Fruit (sapodilla, mamey, etc)</t>
  </si>
  <si>
    <t>Other Vegetables (radish, cilantro, etc)</t>
  </si>
  <si>
    <t>Orange (90 lb box)</t>
  </si>
  <si>
    <r>
      <t>Grapefruit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(80lb box)</t>
    </r>
  </si>
  <si>
    <t>Fresh Lime Export (lbs)</t>
  </si>
  <si>
    <t>Fresh Orange Export (lbs)</t>
  </si>
  <si>
    <t>Fresh Grapefruit Export (lbs)</t>
  </si>
  <si>
    <t>Agriculture Production Output Value 2002 at Producer's Price</t>
  </si>
  <si>
    <t>Total Agriculture Output</t>
  </si>
  <si>
    <t>*Raw nut</t>
  </si>
  <si>
    <t>Domestic Banana Consumption is estimated 12.5% of total production</t>
  </si>
  <si>
    <t>Domestic Orange Consumption is estimated 5% of total export</t>
  </si>
  <si>
    <t>Domestic Grapefruit Consumption is estimated 1% of total export</t>
  </si>
  <si>
    <t>Domestic Marine Consumption is estimated 4% of total export</t>
  </si>
  <si>
    <t>Chinese Cabbages</t>
  </si>
  <si>
    <t>Spent hens(No.Heads)</t>
  </si>
  <si>
    <t>Beef Export(on the hoof) (lbs)</t>
  </si>
  <si>
    <t>Non-Traditional</t>
  </si>
  <si>
    <t>Citrus/sugarcane/Bananas/Fisheries (export and domestic)</t>
  </si>
  <si>
    <t>Sweet Corn (ears)</t>
  </si>
  <si>
    <t>Price  (BZ$)</t>
  </si>
  <si>
    <t>Beef Export (on hoof) is estimated 950 lbs/head and 2x the officially reported figure from BLPA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</si>
</sst>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&quot;$&quot;#,##0.0_);[Red]\(&quot;$&quot;#,##0.0\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4" fontId="1" fillId="33" borderId="10" xfId="0" applyNumberFormat="1" applyFont="1" applyFill="1" applyBorder="1" applyAlignment="1">
      <alignment/>
    </xf>
    <xf numFmtId="44" fontId="1" fillId="34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4" fontId="1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4" fontId="1" fillId="0" borderId="10" xfId="44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44" fontId="3" fillId="0" borderId="1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4" fontId="3" fillId="0" borderId="10" xfId="44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4" fontId="1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44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3" fontId="9" fillId="35" borderId="10" xfId="0" applyNumberFormat="1" applyFont="1" applyFill="1" applyBorder="1" applyAlignment="1">
      <alignment/>
    </xf>
    <xf numFmtId="44" fontId="9" fillId="35" borderId="10" xfId="44" applyFont="1" applyFill="1" applyBorder="1" applyAlignment="1">
      <alignment/>
    </xf>
    <xf numFmtId="44" fontId="9" fillId="35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4" fontId="1" fillId="0" borderId="0" xfId="0" applyNumberFormat="1" applyFont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8" fontId="46" fillId="0" borderId="10" xfId="42" applyNumberFormat="1" applyFont="1" applyFill="1" applyBorder="1" applyAlignment="1">
      <alignment/>
    </xf>
    <xf numFmtId="44" fontId="28" fillId="0" borderId="1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00">
      <selection activeCell="B102" sqref="B102"/>
    </sheetView>
  </sheetViews>
  <sheetFormatPr defaultColWidth="9.140625" defaultRowHeight="12.75"/>
  <cols>
    <col min="1" max="1" width="40.57421875" style="5" customWidth="1"/>
    <col min="2" max="2" width="25.8515625" style="5" customWidth="1"/>
    <col min="3" max="4" width="23.7109375" style="5" customWidth="1"/>
    <col min="5" max="5" width="9.140625" style="2" customWidth="1"/>
    <col min="6" max="6" width="18.140625" style="2" bestFit="1" customWidth="1"/>
    <col min="7" max="16384" width="9.140625" style="2" customWidth="1"/>
  </cols>
  <sheetData>
    <row r="1" ht="15.75">
      <c r="B1" s="5" t="s">
        <v>79</v>
      </c>
    </row>
    <row r="2" spans="1:4" ht="20.25">
      <c r="A2" s="62" t="s">
        <v>131</v>
      </c>
      <c r="B2" s="62"/>
      <c r="C2" s="62"/>
      <c r="D2" s="62"/>
    </row>
    <row r="3" ht="15.75">
      <c r="B3" s="5" t="s">
        <v>89</v>
      </c>
    </row>
    <row r="4" spans="1:5" s="14" customFormat="1" ht="18.75">
      <c r="A4" s="59" t="s">
        <v>78</v>
      </c>
      <c r="B4" s="60"/>
      <c r="C4" s="60"/>
      <c r="D4" s="61"/>
      <c r="E4" s="14" t="s">
        <v>79</v>
      </c>
    </row>
    <row r="5" spans="1:4" s="5" customFormat="1" ht="15.75">
      <c r="A5" s="4" t="s">
        <v>54</v>
      </c>
      <c r="B5" s="4" t="s">
        <v>66</v>
      </c>
      <c r="C5" s="4" t="s">
        <v>144</v>
      </c>
      <c r="D5" s="4" t="s">
        <v>65</v>
      </c>
    </row>
    <row r="6" spans="1:4" ht="15.75">
      <c r="A6" s="4"/>
      <c r="B6" s="4"/>
      <c r="C6" s="31"/>
      <c r="D6" s="31"/>
    </row>
    <row r="7" spans="1:4" ht="15.75">
      <c r="A7" s="39" t="s">
        <v>80</v>
      </c>
      <c r="B7" s="32">
        <v>1150656</v>
      </c>
      <c r="C7" s="30">
        <v>38.08</v>
      </c>
      <c r="D7" s="34">
        <f>B7*C7</f>
        <v>43816980.48</v>
      </c>
    </row>
    <row r="8" spans="1:4" ht="15.75">
      <c r="A8" s="31"/>
      <c r="B8" s="32"/>
      <c r="C8" s="30"/>
      <c r="D8" s="33"/>
    </row>
    <row r="9" spans="1:4" ht="15.75">
      <c r="A9" s="39" t="s">
        <v>104</v>
      </c>
      <c r="B9" s="31"/>
      <c r="C9" s="30"/>
      <c r="D9" s="33"/>
    </row>
    <row r="10" spans="1:6" ht="15.75">
      <c r="A10" s="31" t="s">
        <v>39</v>
      </c>
      <c r="B10" s="32">
        <v>1281169</v>
      </c>
      <c r="C10" s="30">
        <v>15.2</v>
      </c>
      <c r="D10" s="34">
        <f aca="true" t="shared" si="0" ref="D10:D15">B10*C10</f>
        <v>19473768.8</v>
      </c>
      <c r="F10" s="58"/>
    </row>
    <row r="11" spans="1:4" ht="15.75">
      <c r="A11" s="31" t="s">
        <v>40</v>
      </c>
      <c r="B11" s="32">
        <v>364952</v>
      </c>
      <c r="C11" s="30">
        <v>10.64</v>
      </c>
      <c r="D11" s="34">
        <f t="shared" si="0"/>
        <v>3883089.2800000003</v>
      </c>
    </row>
    <row r="12" spans="1:4" ht="15.75">
      <c r="A12" s="31" t="s">
        <v>41</v>
      </c>
      <c r="B12" s="32">
        <v>976826</v>
      </c>
      <c r="C12" s="30">
        <v>12.54</v>
      </c>
      <c r="D12" s="34">
        <f t="shared" si="0"/>
        <v>12249398.04</v>
      </c>
    </row>
    <row r="13" spans="1:4" ht="15.75">
      <c r="A13" s="31" t="s">
        <v>74</v>
      </c>
      <c r="B13" s="32">
        <v>37162</v>
      </c>
      <c r="C13" s="30">
        <v>9.83</v>
      </c>
      <c r="D13" s="34">
        <f t="shared" si="0"/>
        <v>365302.46</v>
      </c>
    </row>
    <row r="14" spans="1:4" ht="15.75">
      <c r="A14" s="31" t="s">
        <v>90</v>
      </c>
      <c r="B14" s="32">
        <v>394755</v>
      </c>
      <c r="C14" s="30">
        <v>3</v>
      </c>
      <c r="D14" s="34">
        <f t="shared" si="0"/>
        <v>1184265</v>
      </c>
    </row>
    <row r="15" spans="1:4" ht="15.75">
      <c r="A15" s="56" t="s">
        <v>105</v>
      </c>
      <c r="B15" s="55">
        <v>5700</v>
      </c>
      <c r="C15" s="30">
        <v>3</v>
      </c>
      <c r="D15" s="34">
        <f t="shared" si="0"/>
        <v>17100</v>
      </c>
    </row>
    <row r="16" spans="1:4" s="11" customFormat="1" ht="15.75">
      <c r="A16" s="39" t="s">
        <v>108</v>
      </c>
      <c r="B16" s="40"/>
      <c r="C16" s="41"/>
      <c r="D16" s="35">
        <f>SUM(D10:D15)</f>
        <v>37172923.580000006</v>
      </c>
    </row>
    <row r="17" spans="1:4" ht="15.75">
      <c r="A17" s="31"/>
      <c r="B17" s="32"/>
      <c r="C17" s="30"/>
      <c r="D17" s="33"/>
    </row>
    <row r="18" spans="1:4" ht="15.75">
      <c r="A18" s="39" t="s">
        <v>103</v>
      </c>
      <c r="B18" s="31"/>
      <c r="C18" s="31"/>
      <c r="D18" s="33"/>
    </row>
    <row r="19" spans="1:4" ht="15.75">
      <c r="A19" s="31" t="s">
        <v>127</v>
      </c>
      <c r="B19" s="32">
        <v>1230942</v>
      </c>
      <c r="C19" s="30">
        <v>4.74</v>
      </c>
      <c r="D19" s="34">
        <f aca="true" t="shared" si="1" ref="D19:D26">B19*C19</f>
        <v>5834665.08</v>
      </c>
    </row>
    <row r="20" spans="1:4" ht="15.75">
      <c r="A20" s="31" t="s">
        <v>126</v>
      </c>
      <c r="B20" s="32">
        <v>4122594</v>
      </c>
      <c r="C20" s="30">
        <v>5.88</v>
      </c>
      <c r="D20" s="34">
        <f t="shared" si="1"/>
        <v>24240852.72</v>
      </c>
    </row>
    <row r="21" spans="1:4" ht="15.75">
      <c r="A21" s="56" t="s">
        <v>128</v>
      </c>
      <c r="B21" s="55">
        <v>126905</v>
      </c>
      <c r="C21" s="30">
        <v>0.06</v>
      </c>
      <c r="D21" s="34">
        <f t="shared" si="1"/>
        <v>7614.299999999999</v>
      </c>
    </row>
    <row r="22" spans="1:4" ht="15.75">
      <c r="A22" s="56" t="s">
        <v>129</v>
      </c>
      <c r="B22" s="55">
        <v>13364902</v>
      </c>
      <c r="C22" s="30">
        <v>0.15</v>
      </c>
      <c r="D22" s="34">
        <f t="shared" si="1"/>
        <v>2004735.2999999998</v>
      </c>
    </row>
    <row r="23" spans="1:4" ht="15.75">
      <c r="A23" s="56" t="s">
        <v>130</v>
      </c>
      <c r="B23" s="55">
        <v>227294</v>
      </c>
      <c r="C23" s="30">
        <v>0.25</v>
      </c>
      <c r="D23" s="34">
        <f t="shared" si="1"/>
        <v>56823.5</v>
      </c>
    </row>
    <row r="24" spans="1:4" ht="15.75">
      <c r="A24" s="56" t="s">
        <v>96</v>
      </c>
      <c r="B24" s="55">
        <v>309500</v>
      </c>
      <c r="C24" s="30">
        <v>0.5</v>
      </c>
      <c r="D24" s="34">
        <f t="shared" si="1"/>
        <v>154750</v>
      </c>
    </row>
    <row r="25" spans="1:4" ht="15.75">
      <c r="A25" s="31" t="s">
        <v>98</v>
      </c>
      <c r="B25" s="55">
        <v>12309</v>
      </c>
      <c r="C25" s="30">
        <v>6</v>
      </c>
      <c r="D25" s="34">
        <f t="shared" si="1"/>
        <v>73854</v>
      </c>
    </row>
    <row r="26" spans="1:4" ht="15.75">
      <c r="A26" s="31" t="s">
        <v>97</v>
      </c>
      <c r="B26" s="55">
        <v>206129</v>
      </c>
      <c r="C26" s="30">
        <v>7</v>
      </c>
      <c r="D26" s="34">
        <f t="shared" si="1"/>
        <v>1442903</v>
      </c>
    </row>
    <row r="27" spans="1:4" ht="15.75">
      <c r="A27" s="39" t="s">
        <v>106</v>
      </c>
      <c r="B27" s="40"/>
      <c r="C27" s="31"/>
      <c r="D27" s="34">
        <f>SUM(D19:D26)</f>
        <v>33816197.9</v>
      </c>
    </row>
    <row r="28" spans="1:4" ht="15.75">
      <c r="A28" s="31"/>
      <c r="B28" s="31"/>
      <c r="C28" s="31"/>
      <c r="D28" s="33"/>
    </row>
    <row r="29" spans="1:4" ht="15.75">
      <c r="A29" s="39" t="s">
        <v>102</v>
      </c>
      <c r="B29" s="50"/>
      <c r="C29" s="30"/>
      <c r="D29" s="49"/>
    </row>
    <row r="30" spans="1:4" ht="15.75">
      <c r="A30" s="31" t="s">
        <v>91</v>
      </c>
      <c r="B30" s="63">
        <v>498920</v>
      </c>
      <c r="C30" s="30">
        <f>D30/B30</f>
        <v>26.53025535155937</v>
      </c>
      <c r="D30" s="64">
        <v>13236475</v>
      </c>
    </row>
    <row r="31" spans="1:4" ht="15.75">
      <c r="A31" s="31" t="s">
        <v>92</v>
      </c>
      <c r="B31" s="63">
        <v>464995</v>
      </c>
      <c r="C31" s="30">
        <f>D31/B31</f>
        <v>7.396969859890967</v>
      </c>
      <c r="D31" s="64">
        <v>3439554</v>
      </c>
    </row>
    <row r="32" spans="1:6" ht="15.75">
      <c r="A32" s="31" t="s">
        <v>93</v>
      </c>
      <c r="B32" s="63">
        <v>6330232</v>
      </c>
      <c r="C32" s="30">
        <f>D32/B32</f>
        <v>8.46144280336013</v>
      </c>
      <c r="D32" s="64">
        <v>53562896</v>
      </c>
      <c r="F32" s="58"/>
    </row>
    <row r="33" spans="1:4" ht="15.75">
      <c r="A33" s="31" t="s">
        <v>94</v>
      </c>
      <c r="B33" s="63">
        <v>37539</v>
      </c>
      <c r="C33" s="30">
        <f>D33/B33</f>
        <v>3.2931085004928207</v>
      </c>
      <c r="D33" s="64">
        <v>123620</v>
      </c>
    </row>
    <row r="34" spans="1:4" ht="15.75">
      <c r="A34" s="31" t="s">
        <v>95</v>
      </c>
      <c r="B34" s="63"/>
      <c r="C34" s="30"/>
      <c r="D34" s="64"/>
    </row>
    <row r="35" spans="1:4" ht="15.75">
      <c r="A35" s="31" t="s">
        <v>109</v>
      </c>
      <c r="B35" s="63">
        <v>366584</v>
      </c>
      <c r="C35" s="30"/>
      <c r="D35" s="64">
        <v>3518127</v>
      </c>
    </row>
    <row r="36" spans="1:4" ht="15.75">
      <c r="A36" s="39" t="s">
        <v>107</v>
      </c>
      <c r="B36" s="31"/>
      <c r="C36" s="30"/>
      <c r="D36" s="64">
        <f>SUM(D30:D35)</f>
        <v>73880672</v>
      </c>
    </row>
    <row r="37" spans="1:4" ht="15.75">
      <c r="A37" s="39"/>
      <c r="B37" s="31"/>
      <c r="C37" s="30"/>
      <c r="D37" s="34"/>
    </row>
    <row r="38" spans="1:4" ht="15.75">
      <c r="A38" s="51" t="s">
        <v>100</v>
      </c>
      <c r="B38" s="52">
        <v>23783560</v>
      </c>
      <c r="C38" s="53">
        <v>0.35</v>
      </c>
      <c r="D38" s="54">
        <f>B38*C38</f>
        <v>8324245.999999999</v>
      </c>
    </row>
    <row r="39" spans="1:4" ht="15.75">
      <c r="A39" s="31" t="s">
        <v>99</v>
      </c>
      <c r="B39" s="32">
        <v>435780</v>
      </c>
      <c r="C39" s="30">
        <v>0.53</v>
      </c>
      <c r="D39" s="54">
        <f>B39*C39</f>
        <v>230963.40000000002</v>
      </c>
    </row>
    <row r="40" spans="1:4" ht="15.75">
      <c r="A40" s="39" t="s">
        <v>101</v>
      </c>
      <c r="B40" s="57"/>
      <c r="C40" s="41"/>
      <c r="D40" s="35">
        <f>SUM(D38:D39)</f>
        <v>8555209.399999999</v>
      </c>
    </row>
    <row r="41" spans="1:4" ht="15.75">
      <c r="A41" s="31"/>
      <c r="B41" s="32"/>
      <c r="C41" s="30"/>
      <c r="D41" s="33"/>
    </row>
    <row r="42" spans="1:4" ht="15.75">
      <c r="A42" s="31" t="s">
        <v>110</v>
      </c>
      <c r="B42" s="32">
        <v>217906</v>
      </c>
      <c r="C42" s="30">
        <v>0.8</v>
      </c>
      <c r="D42" s="54">
        <f>B42*C42</f>
        <v>174324.80000000002</v>
      </c>
    </row>
    <row r="43" spans="1:4" ht="15.75">
      <c r="A43" s="31" t="s">
        <v>109</v>
      </c>
      <c r="B43" s="32">
        <v>228532</v>
      </c>
      <c r="C43" s="30">
        <v>1.11</v>
      </c>
      <c r="D43" s="33">
        <f>+B43*+C43</f>
        <v>253670.52000000002</v>
      </c>
    </row>
    <row r="44" spans="1:4" ht="15.75">
      <c r="A44" s="39" t="s">
        <v>111</v>
      </c>
      <c r="B44" s="32"/>
      <c r="C44" s="30"/>
      <c r="D44" s="34">
        <f>SUM(D42:D43)</f>
        <v>427995.32000000007</v>
      </c>
    </row>
    <row r="45" spans="1:4" ht="15.75">
      <c r="A45" s="31"/>
      <c r="B45" s="32"/>
      <c r="C45" s="30"/>
      <c r="D45" s="33"/>
    </row>
    <row r="46" spans="1:4" ht="15.75">
      <c r="A46" s="39" t="s">
        <v>112</v>
      </c>
      <c r="B46" s="32">
        <v>56131</v>
      </c>
      <c r="C46" s="30">
        <v>2</v>
      </c>
      <c r="D46" s="34">
        <f>+B46*+C46</f>
        <v>112262</v>
      </c>
    </row>
    <row r="47" spans="1:4" ht="15.75">
      <c r="A47" s="31"/>
      <c r="B47" s="32"/>
      <c r="C47" s="30"/>
      <c r="D47" s="33"/>
    </row>
    <row r="48" spans="1:4" ht="15.75">
      <c r="A48" s="31" t="s">
        <v>5</v>
      </c>
      <c r="B48" s="32">
        <v>8225356</v>
      </c>
      <c r="C48" s="30">
        <v>0.35</v>
      </c>
      <c r="D48" s="33">
        <f aca="true" t="shared" si="2" ref="D48:D55">+B48*+C48</f>
        <v>2878874.5999999996</v>
      </c>
    </row>
    <row r="49" spans="1:4" ht="15.75">
      <c r="A49" s="31" t="s">
        <v>8</v>
      </c>
      <c r="B49" s="32">
        <v>4939496</v>
      </c>
      <c r="C49" s="30">
        <v>0.8</v>
      </c>
      <c r="D49" s="33">
        <f t="shared" si="2"/>
        <v>3951596.8000000003</v>
      </c>
    </row>
    <row r="50" spans="1:4" ht="15.75">
      <c r="A50" s="31" t="s">
        <v>53</v>
      </c>
      <c r="B50" s="32">
        <v>3283920</v>
      </c>
      <c r="C50" s="30">
        <v>0.9</v>
      </c>
      <c r="D50" s="33">
        <f t="shared" si="2"/>
        <v>2955528</v>
      </c>
    </row>
    <row r="51" spans="1:4" ht="15.75">
      <c r="A51" s="31" t="s">
        <v>83</v>
      </c>
      <c r="B51" s="32">
        <v>831690</v>
      </c>
      <c r="C51" s="30">
        <v>0.8</v>
      </c>
      <c r="D51" s="33">
        <f t="shared" si="2"/>
        <v>665352</v>
      </c>
    </row>
    <row r="52" spans="1:4" ht="15.75">
      <c r="A52" s="31" t="s">
        <v>9</v>
      </c>
      <c r="B52" s="32">
        <v>73610658</v>
      </c>
      <c r="C52" s="30">
        <v>0.2</v>
      </c>
      <c r="D52" s="33">
        <f t="shared" si="2"/>
        <v>14722131.600000001</v>
      </c>
    </row>
    <row r="53" spans="1:4" ht="15.75">
      <c r="A53" s="31" t="s">
        <v>42</v>
      </c>
      <c r="B53" s="32">
        <v>24139125</v>
      </c>
      <c r="C53" s="30">
        <v>0.22</v>
      </c>
      <c r="D53" s="33">
        <f t="shared" si="2"/>
        <v>5310607.5</v>
      </c>
    </row>
    <row r="54" spans="1:4" ht="15.75">
      <c r="A54" s="31" t="s">
        <v>10</v>
      </c>
      <c r="B54" s="32">
        <v>26651225</v>
      </c>
      <c r="C54" s="30">
        <v>0.17</v>
      </c>
      <c r="D54" s="33">
        <f t="shared" si="2"/>
        <v>4530708.25</v>
      </c>
    </row>
    <row r="55" spans="1:4" ht="15.75">
      <c r="A55" s="31" t="s">
        <v>43</v>
      </c>
      <c r="B55" s="32">
        <v>2058225</v>
      </c>
      <c r="C55" s="30">
        <v>0.36</v>
      </c>
      <c r="D55" s="33">
        <f t="shared" si="2"/>
        <v>740961</v>
      </c>
    </row>
    <row r="56" spans="1:4" ht="15.75">
      <c r="A56" s="31" t="s">
        <v>11</v>
      </c>
      <c r="B56" s="32">
        <v>4221693</v>
      </c>
      <c r="C56" s="30">
        <v>0.59</v>
      </c>
      <c r="D56" s="54">
        <f>B56*C56</f>
        <v>2490798.8699999996</v>
      </c>
    </row>
    <row r="57" spans="1:4" ht="15.75">
      <c r="A57" s="31" t="s">
        <v>12</v>
      </c>
      <c r="B57" s="32">
        <v>416600</v>
      </c>
      <c r="C57" s="30">
        <v>0.5</v>
      </c>
      <c r="D57" s="54">
        <f aca="true" t="shared" si="3" ref="D57:D98">B57*C57</f>
        <v>208300</v>
      </c>
    </row>
    <row r="58" spans="1:4" ht="15.75">
      <c r="A58" s="31" t="s">
        <v>13</v>
      </c>
      <c r="B58" s="32">
        <v>549680</v>
      </c>
      <c r="C58" s="30">
        <v>0.65</v>
      </c>
      <c r="D58" s="54">
        <f t="shared" si="3"/>
        <v>357292</v>
      </c>
    </row>
    <row r="59" spans="1:4" ht="15.75">
      <c r="A59" s="31" t="s">
        <v>14</v>
      </c>
      <c r="B59" s="32">
        <v>197748</v>
      </c>
      <c r="C59" s="30">
        <v>0.3</v>
      </c>
      <c r="D59" s="54">
        <f t="shared" si="3"/>
        <v>59324.399999999994</v>
      </c>
    </row>
    <row r="60" spans="1:4" ht="15.75">
      <c r="A60" s="31" t="s">
        <v>15</v>
      </c>
      <c r="B60" s="32">
        <v>733692</v>
      </c>
      <c r="C60" s="30">
        <v>0.25</v>
      </c>
      <c r="D60" s="54">
        <f t="shared" si="3"/>
        <v>183423</v>
      </c>
    </row>
    <row r="61" spans="1:4" ht="15.75">
      <c r="A61" s="31" t="s">
        <v>16</v>
      </c>
      <c r="B61" s="32">
        <v>1183190</v>
      </c>
      <c r="C61" s="30">
        <v>2.48</v>
      </c>
      <c r="D61" s="54">
        <f t="shared" si="3"/>
        <v>2934311.2</v>
      </c>
    </row>
    <row r="62" spans="1:4" ht="15.75">
      <c r="A62" s="31" t="s">
        <v>17</v>
      </c>
      <c r="B62" s="32">
        <v>3154500</v>
      </c>
      <c r="C62" s="30">
        <v>1.14</v>
      </c>
      <c r="D62" s="54">
        <f t="shared" si="3"/>
        <v>3596129.9999999995</v>
      </c>
    </row>
    <row r="63" spans="1:4" ht="15.75">
      <c r="A63" s="31" t="s">
        <v>18</v>
      </c>
      <c r="B63" s="32">
        <v>1387440</v>
      </c>
      <c r="C63" s="30">
        <v>0.73</v>
      </c>
      <c r="D63" s="54">
        <f t="shared" si="3"/>
        <v>1012831.2</v>
      </c>
    </row>
    <row r="64" spans="1:4" ht="15.75">
      <c r="A64" s="31" t="s">
        <v>19</v>
      </c>
      <c r="B64" s="32">
        <v>1181010</v>
      </c>
      <c r="C64" s="30">
        <v>0.67</v>
      </c>
      <c r="D64" s="54">
        <f t="shared" si="3"/>
        <v>791276.7000000001</v>
      </c>
    </row>
    <row r="65" spans="1:4" ht="15.75">
      <c r="A65" s="31" t="s">
        <v>20</v>
      </c>
      <c r="B65" s="32">
        <v>231584</v>
      </c>
      <c r="C65" s="30">
        <v>0.71</v>
      </c>
      <c r="D65" s="54">
        <f t="shared" si="3"/>
        <v>164424.63999999998</v>
      </c>
    </row>
    <row r="66" spans="1:4" ht="15.75">
      <c r="A66" s="31" t="s">
        <v>21</v>
      </c>
      <c r="B66" s="32">
        <v>12686800</v>
      </c>
      <c r="C66" s="30">
        <v>0.3</v>
      </c>
      <c r="D66" s="54">
        <f t="shared" si="3"/>
        <v>3806040</v>
      </c>
    </row>
    <row r="67" spans="1:4" ht="15.75">
      <c r="A67" s="56" t="s">
        <v>113</v>
      </c>
      <c r="B67" s="55">
        <v>20000</v>
      </c>
      <c r="C67" s="30">
        <v>0.75</v>
      </c>
      <c r="D67" s="54">
        <f t="shared" si="3"/>
        <v>15000</v>
      </c>
    </row>
    <row r="68" spans="1:4" ht="15.75">
      <c r="A68" s="56" t="s">
        <v>114</v>
      </c>
      <c r="B68" s="55">
        <v>9000</v>
      </c>
      <c r="C68" s="30">
        <v>1.5</v>
      </c>
      <c r="D68" s="54">
        <f t="shared" si="3"/>
        <v>13500</v>
      </c>
    </row>
    <row r="69" spans="1:4" ht="15.75">
      <c r="A69" s="56" t="s">
        <v>138</v>
      </c>
      <c r="B69" s="55">
        <v>229000</v>
      </c>
      <c r="C69" s="30">
        <v>0.7</v>
      </c>
      <c r="D69" s="54">
        <f t="shared" si="3"/>
        <v>160300</v>
      </c>
    </row>
    <row r="70" spans="1:4" ht="15.75">
      <c r="A70" s="31" t="s">
        <v>76</v>
      </c>
      <c r="B70" s="32">
        <v>13675</v>
      </c>
      <c r="C70" s="30">
        <v>2.5</v>
      </c>
      <c r="D70" s="54">
        <f t="shared" si="3"/>
        <v>34187.5</v>
      </c>
    </row>
    <row r="71" spans="1:4" ht="15.75">
      <c r="A71" s="31" t="s">
        <v>87</v>
      </c>
      <c r="B71" s="32">
        <v>20000</v>
      </c>
      <c r="C71" s="30">
        <v>2.5</v>
      </c>
      <c r="D71" s="54">
        <f t="shared" si="3"/>
        <v>50000</v>
      </c>
    </row>
    <row r="72" spans="1:4" ht="15.75">
      <c r="A72" s="31" t="s">
        <v>88</v>
      </c>
      <c r="B72" s="32">
        <v>137000</v>
      </c>
      <c r="C72" s="30">
        <v>0.85</v>
      </c>
      <c r="D72" s="54">
        <f t="shared" si="3"/>
        <v>116450</v>
      </c>
    </row>
    <row r="73" spans="1:4" ht="15.75">
      <c r="A73" s="56" t="s">
        <v>143</v>
      </c>
      <c r="B73" s="55">
        <v>480000</v>
      </c>
      <c r="C73" s="30">
        <v>0.7</v>
      </c>
      <c r="D73" s="54">
        <f t="shared" si="3"/>
        <v>336000</v>
      </c>
    </row>
    <row r="74" spans="1:4" ht="15.75">
      <c r="A74" s="31" t="s">
        <v>75</v>
      </c>
      <c r="B74" s="32">
        <v>1900</v>
      </c>
      <c r="C74" s="30">
        <v>2.5</v>
      </c>
      <c r="D74" s="54">
        <f t="shared" si="3"/>
        <v>4750</v>
      </c>
    </row>
    <row r="75" spans="1:4" ht="15.75">
      <c r="A75" s="31" t="s">
        <v>51</v>
      </c>
      <c r="B75" s="32">
        <v>1882225</v>
      </c>
      <c r="C75" s="30">
        <v>0.6</v>
      </c>
      <c r="D75" s="54">
        <f t="shared" si="3"/>
        <v>1129335</v>
      </c>
    </row>
    <row r="76" spans="1:4" ht="15.75">
      <c r="A76" s="31" t="s">
        <v>22</v>
      </c>
      <c r="B76" s="32">
        <v>335399</v>
      </c>
      <c r="C76" s="30">
        <v>0.56</v>
      </c>
      <c r="D76" s="54">
        <f t="shared" si="3"/>
        <v>187823.44000000003</v>
      </c>
    </row>
    <row r="77" spans="1:4" ht="15.75">
      <c r="A77" s="31" t="s">
        <v>23</v>
      </c>
      <c r="B77" s="32">
        <v>42600</v>
      </c>
      <c r="C77" s="30">
        <v>0.56</v>
      </c>
      <c r="D77" s="54">
        <f t="shared" si="3"/>
        <v>23856.000000000004</v>
      </c>
    </row>
    <row r="78" spans="1:4" ht="15.75">
      <c r="A78" s="31" t="s">
        <v>24</v>
      </c>
      <c r="B78" s="32">
        <v>30800</v>
      </c>
      <c r="C78" s="30">
        <v>0.85</v>
      </c>
      <c r="D78" s="54">
        <f t="shared" si="3"/>
        <v>26180</v>
      </c>
    </row>
    <row r="79" spans="1:4" ht="15.75">
      <c r="A79" s="56" t="s">
        <v>115</v>
      </c>
      <c r="B79" s="55">
        <v>92600</v>
      </c>
      <c r="C79" s="30">
        <v>0.45</v>
      </c>
      <c r="D79" s="54">
        <f t="shared" si="3"/>
        <v>41670</v>
      </c>
    </row>
    <row r="80" spans="1:4" ht="15.75">
      <c r="A80" s="31" t="s">
        <v>69</v>
      </c>
      <c r="B80" s="32">
        <v>2431000</v>
      </c>
      <c r="C80" s="30">
        <v>0.5</v>
      </c>
      <c r="D80" s="54">
        <f t="shared" si="3"/>
        <v>1215500</v>
      </c>
    </row>
    <row r="81" spans="1:4" ht="15.75">
      <c r="A81" s="31" t="s">
        <v>26</v>
      </c>
      <c r="B81" s="32">
        <v>306950</v>
      </c>
      <c r="C81" s="30">
        <v>1.11</v>
      </c>
      <c r="D81" s="54">
        <f t="shared" si="3"/>
        <v>340714.50000000006</v>
      </c>
    </row>
    <row r="82" spans="1:4" ht="15.75">
      <c r="A82" s="31" t="s">
        <v>27</v>
      </c>
      <c r="B82" s="32">
        <v>4208727</v>
      </c>
      <c r="C82" s="30">
        <v>0.63</v>
      </c>
      <c r="D82" s="54">
        <f t="shared" si="3"/>
        <v>2651498.0100000002</v>
      </c>
    </row>
    <row r="83" spans="1:4" ht="15.75">
      <c r="A83" s="56" t="s">
        <v>116</v>
      </c>
      <c r="B83" s="55">
        <v>29000</v>
      </c>
      <c r="C83" s="30">
        <v>2</v>
      </c>
      <c r="D83" s="54">
        <f t="shared" si="3"/>
        <v>58000</v>
      </c>
    </row>
    <row r="84" spans="1:4" ht="15.75">
      <c r="A84" s="31" t="s">
        <v>44</v>
      </c>
      <c r="B84" s="32">
        <v>879770</v>
      </c>
      <c r="C84" s="30">
        <v>5</v>
      </c>
      <c r="D84" s="54">
        <f t="shared" si="3"/>
        <v>4398850</v>
      </c>
    </row>
    <row r="85" spans="1:4" ht="15.75">
      <c r="A85" s="31" t="s">
        <v>28</v>
      </c>
      <c r="B85" s="32">
        <v>4564760</v>
      </c>
      <c r="C85" s="30">
        <v>0.3</v>
      </c>
      <c r="D85" s="54">
        <f t="shared" si="3"/>
        <v>1369428</v>
      </c>
    </row>
    <row r="86" spans="1:4" ht="15.75">
      <c r="A86" s="31" t="s">
        <v>29</v>
      </c>
      <c r="B86" s="32">
        <v>3746522</v>
      </c>
      <c r="C86" s="30">
        <v>0.44</v>
      </c>
      <c r="D86" s="54">
        <f t="shared" si="3"/>
        <v>1648469.68</v>
      </c>
    </row>
    <row r="87" spans="1:4" ht="15.75">
      <c r="A87" s="31" t="s">
        <v>82</v>
      </c>
      <c r="B87" s="32">
        <v>131985</v>
      </c>
      <c r="C87" s="30">
        <v>8</v>
      </c>
      <c r="D87" s="54">
        <f t="shared" si="3"/>
        <v>1055880</v>
      </c>
    </row>
    <row r="88" spans="1:4" ht="15.75">
      <c r="A88" s="31" t="s">
        <v>30</v>
      </c>
      <c r="B88" s="32">
        <v>799300</v>
      </c>
      <c r="C88" s="30">
        <v>0.78</v>
      </c>
      <c r="D88" s="54">
        <f t="shared" si="3"/>
        <v>623454</v>
      </c>
    </row>
    <row r="89" spans="1:4" ht="15.75">
      <c r="A89" s="31" t="s">
        <v>81</v>
      </c>
      <c r="B89" s="32">
        <v>21300</v>
      </c>
      <c r="C89" s="30">
        <v>1</v>
      </c>
      <c r="D89" s="54">
        <f t="shared" si="3"/>
        <v>21300</v>
      </c>
    </row>
    <row r="90" spans="1:4" ht="15.75">
      <c r="A90" s="31" t="s">
        <v>77</v>
      </c>
      <c r="B90" s="32">
        <v>500000</v>
      </c>
      <c r="C90" s="30">
        <v>1.35</v>
      </c>
      <c r="D90" s="54">
        <f t="shared" si="3"/>
        <v>675000</v>
      </c>
    </row>
    <row r="91" spans="1:4" ht="15.75">
      <c r="A91" s="31" t="s">
        <v>32</v>
      </c>
      <c r="B91" s="32">
        <v>410000</v>
      </c>
      <c r="C91" s="30">
        <v>0.85</v>
      </c>
      <c r="D91" s="54">
        <f t="shared" si="3"/>
        <v>348500</v>
      </c>
    </row>
    <row r="92" spans="1:4" ht="15.75">
      <c r="A92" s="31" t="s">
        <v>119</v>
      </c>
      <c r="B92" s="32">
        <v>300500</v>
      </c>
      <c r="C92" s="30">
        <v>1</v>
      </c>
      <c r="D92" s="54">
        <f t="shared" si="3"/>
        <v>300500</v>
      </c>
    </row>
    <row r="93" spans="1:4" ht="15.75">
      <c r="A93" s="31" t="s">
        <v>33</v>
      </c>
      <c r="B93" s="32">
        <v>22800</v>
      </c>
      <c r="C93" s="30">
        <v>1</v>
      </c>
      <c r="D93" s="54">
        <f t="shared" si="3"/>
        <v>22800</v>
      </c>
    </row>
    <row r="94" spans="1:4" ht="15.75">
      <c r="A94" s="31" t="s">
        <v>84</v>
      </c>
      <c r="B94" s="32">
        <v>154000</v>
      </c>
      <c r="C94" s="30">
        <v>0.75</v>
      </c>
      <c r="D94" s="54">
        <f t="shared" si="3"/>
        <v>115500</v>
      </c>
    </row>
    <row r="95" spans="1:4" ht="15.75">
      <c r="A95" s="31" t="s">
        <v>85</v>
      </c>
      <c r="B95" s="32">
        <v>400</v>
      </c>
      <c r="C95" s="30">
        <v>10</v>
      </c>
      <c r="D95" s="54">
        <f t="shared" si="3"/>
        <v>4000</v>
      </c>
    </row>
    <row r="96" spans="1:4" ht="15.75">
      <c r="A96" s="31" t="s">
        <v>86</v>
      </c>
      <c r="B96" s="32">
        <v>2400</v>
      </c>
      <c r="C96" s="30">
        <v>3</v>
      </c>
      <c r="D96" s="54">
        <f t="shared" si="3"/>
        <v>7200</v>
      </c>
    </row>
    <row r="97" spans="1:4" ht="15.75">
      <c r="A97" s="56" t="s">
        <v>117</v>
      </c>
      <c r="B97" s="55">
        <v>161000</v>
      </c>
      <c r="C97" s="30">
        <v>0.4</v>
      </c>
      <c r="D97" s="54">
        <f t="shared" si="3"/>
        <v>64400</v>
      </c>
    </row>
    <row r="98" spans="1:4" ht="15.75">
      <c r="A98" s="56" t="s">
        <v>118</v>
      </c>
      <c r="B98" s="55">
        <v>102000</v>
      </c>
      <c r="C98" s="30">
        <v>2</v>
      </c>
      <c r="D98" s="54">
        <f t="shared" si="3"/>
        <v>204000</v>
      </c>
    </row>
    <row r="99" spans="1:4" ht="15.75">
      <c r="A99" s="56" t="s">
        <v>124</v>
      </c>
      <c r="B99" s="55"/>
      <c r="C99" s="30"/>
      <c r="D99" s="33">
        <v>125000</v>
      </c>
    </row>
    <row r="100" spans="1:4" ht="15.75">
      <c r="A100" s="56" t="s">
        <v>125</v>
      </c>
      <c r="B100" s="55"/>
      <c r="C100" s="30"/>
      <c r="D100" s="33">
        <v>100000</v>
      </c>
    </row>
    <row r="101" spans="1:6" ht="15.75">
      <c r="A101" s="39" t="s">
        <v>62</v>
      </c>
      <c r="B101" s="32"/>
      <c r="C101" s="30"/>
      <c r="D101" s="34">
        <f>SUM(D48:D100)</f>
        <v>68848957.89</v>
      </c>
      <c r="F101" s="58">
        <f>D101+D46+D44+D40</f>
        <v>77944424.60999998</v>
      </c>
    </row>
    <row r="102" spans="1:4" ht="15.75">
      <c r="A102" s="39"/>
      <c r="B102" s="32"/>
      <c r="C102" s="30"/>
      <c r="D102" s="34"/>
    </row>
    <row r="103" spans="1:4" s="1" customFormat="1" ht="15.75">
      <c r="A103" s="25" t="s">
        <v>61</v>
      </c>
      <c r="B103" s="32"/>
      <c r="C103" s="30"/>
      <c r="D103" s="33"/>
    </row>
    <row r="104" spans="1:4" s="1" customFormat="1" ht="15.75">
      <c r="A104" s="31" t="s">
        <v>120</v>
      </c>
      <c r="B104" s="32">
        <v>4066048</v>
      </c>
      <c r="C104" s="30">
        <v>2.5</v>
      </c>
      <c r="D104" s="33">
        <f aca="true" t="shared" si="4" ref="D104:D113">+B104*+C104</f>
        <v>10165120</v>
      </c>
    </row>
    <row r="105" spans="1:4" s="1" customFormat="1" ht="15.75">
      <c r="A105" s="31" t="s">
        <v>140</v>
      </c>
      <c r="B105" s="32">
        <v>1278700</v>
      </c>
      <c r="C105" s="30">
        <v>1.05</v>
      </c>
      <c r="D105" s="33">
        <f t="shared" si="4"/>
        <v>1342635</v>
      </c>
    </row>
    <row r="106" spans="1:4" s="1" customFormat="1" ht="15.75">
      <c r="A106" s="31" t="s">
        <v>121</v>
      </c>
      <c r="B106" s="32">
        <v>2148600</v>
      </c>
      <c r="C106" s="30">
        <v>2.5</v>
      </c>
      <c r="D106" s="33">
        <f>B106*C106</f>
        <v>5371500</v>
      </c>
    </row>
    <row r="107" spans="1:4" ht="15.75">
      <c r="A107" s="31" t="s">
        <v>122</v>
      </c>
      <c r="B107" s="32">
        <v>37200</v>
      </c>
      <c r="C107" s="30">
        <v>3</v>
      </c>
      <c r="D107" s="33">
        <f t="shared" si="4"/>
        <v>111600</v>
      </c>
    </row>
    <row r="108" spans="1:4" ht="15.75">
      <c r="A108" s="31" t="s">
        <v>123</v>
      </c>
      <c r="B108" s="32">
        <v>30800751</v>
      </c>
      <c r="C108" s="30">
        <v>1.58</v>
      </c>
      <c r="D108" s="33">
        <f t="shared" si="4"/>
        <v>48665186.580000006</v>
      </c>
    </row>
    <row r="109" spans="1:4" ht="15.75">
      <c r="A109" s="31" t="s">
        <v>38</v>
      </c>
      <c r="B109" s="32">
        <v>396990</v>
      </c>
      <c r="C109" s="30">
        <v>3</v>
      </c>
      <c r="D109" s="33">
        <f t="shared" si="4"/>
        <v>1190970</v>
      </c>
    </row>
    <row r="110" spans="1:4" ht="15.75">
      <c r="A110" s="31" t="s">
        <v>35</v>
      </c>
      <c r="B110" s="32">
        <v>7422148</v>
      </c>
      <c r="C110" s="30">
        <v>0.33</v>
      </c>
      <c r="D110" s="33">
        <f t="shared" si="4"/>
        <v>2449308.8400000003</v>
      </c>
    </row>
    <row r="111" spans="1:4" ht="15.75">
      <c r="A111" s="31" t="s">
        <v>72</v>
      </c>
      <c r="B111" s="32">
        <v>2153322</v>
      </c>
      <c r="C111" s="30">
        <v>1.5</v>
      </c>
      <c r="D111" s="33">
        <f t="shared" si="4"/>
        <v>3229983</v>
      </c>
    </row>
    <row r="112" spans="1:4" ht="15.75">
      <c r="A112" s="31" t="s">
        <v>139</v>
      </c>
      <c r="B112" s="32">
        <v>139500</v>
      </c>
      <c r="C112" s="30">
        <v>3</v>
      </c>
      <c r="D112" s="33">
        <f t="shared" si="4"/>
        <v>418500</v>
      </c>
    </row>
    <row r="113" spans="1:4" ht="15.75">
      <c r="A113" s="31" t="s">
        <v>6</v>
      </c>
      <c r="B113" s="32">
        <v>104500</v>
      </c>
      <c r="C113" s="30">
        <v>4.5</v>
      </c>
      <c r="D113" s="33">
        <f t="shared" si="4"/>
        <v>470250</v>
      </c>
    </row>
    <row r="114" spans="1:4" ht="16.5" customHeight="1">
      <c r="A114" s="39" t="s">
        <v>62</v>
      </c>
      <c r="B114" s="32"/>
      <c r="C114" s="30"/>
      <c r="D114" s="34">
        <f>SUM(D104:D113)</f>
        <v>73415053.42</v>
      </c>
    </row>
    <row r="115" spans="1:4" ht="16.5" customHeight="1">
      <c r="A115" s="31"/>
      <c r="B115" s="32"/>
      <c r="C115" s="30"/>
      <c r="D115" s="33"/>
    </row>
    <row r="116" spans="1:4" ht="16.5" customHeight="1">
      <c r="A116" s="39" t="s">
        <v>132</v>
      </c>
      <c r="B116" s="31"/>
      <c r="C116" s="30"/>
      <c r="D116" s="35">
        <f>D7+D16+D27+D36+D40+D44+D46+D101+D114</f>
        <v>340046251.99</v>
      </c>
    </row>
    <row r="117" spans="1:4" ht="16.5" customHeight="1">
      <c r="A117" s="31"/>
      <c r="B117" s="31"/>
      <c r="C117" s="30"/>
      <c r="D117" s="34"/>
    </row>
    <row r="118" spans="1:6" ht="16.5" customHeight="1">
      <c r="A118" s="39" t="s">
        <v>142</v>
      </c>
      <c r="B118" s="25"/>
      <c r="C118" s="25"/>
      <c r="D118" s="34">
        <f>D7+D16+D27+D36</f>
        <v>188686773.96</v>
      </c>
      <c r="F118" s="58"/>
    </row>
    <row r="119" spans="1:4" ht="16.5" customHeight="1">
      <c r="A119" s="39" t="s">
        <v>141</v>
      </c>
      <c r="B119" s="25"/>
      <c r="C119" s="25"/>
      <c r="D119" s="34">
        <f>D40+D44+D46+D101+D114</f>
        <v>151359478.03</v>
      </c>
    </row>
    <row r="120" spans="1:4" ht="16.5" customHeight="1">
      <c r="A120" s="39"/>
      <c r="B120" s="25"/>
      <c r="C120" s="25"/>
      <c r="D120" s="34"/>
    </row>
    <row r="121" spans="1:4" ht="16.5" customHeight="1">
      <c r="A121" s="39"/>
      <c r="B121" s="25"/>
      <c r="C121" s="25"/>
      <c r="D121" s="34"/>
    </row>
    <row r="122" spans="1:4" ht="16.5" customHeight="1">
      <c r="A122" s="46"/>
      <c r="B122" s="44"/>
      <c r="C122" s="44"/>
      <c r="D122" s="36"/>
    </row>
    <row r="123" spans="1:4" ht="16.5" customHeight="1">
      <c r="A123" s="46"/>
      <c r="B123" s="44"/>
      <c r="C123" s="44"/>
      <c r="D123" s="36"/>
    </row>
    <row r="124" spans="1:4" ht="15.75">
      <c r="A124" s="5" t="s">
        <v>133</v>
      </c>
      <c r="B124" s="45"/>
      <c r="C124" s="43"/>
      <c r="D124" s="37"/>
    </row>
    <row r="125" ht="15.75">
      <c r="A125" s="38" t="s">
        <v>134</v>
      </c>
    </row>
    <row r="126" ht="15.75">
      <c r="A126" s="38" t="s">
        <v>135</v>
      </c>
    </row>
    <row r="127" ht="15.75">
      <c r="A127" s="5" t="s">
        <v>136</v>
      </c>
    </row>
    <row r="128" spans="1:4" ht="15.75">
      <c r="A128" s="5" t="s">
        <v>137</v>
      </c>
      <c r="D128" s="48"/>
    </row>
    <row r="129" spans="1:4" ht="15.75">
      <c r="A129" s="2" t="s">
        <v>145</v>
      </c>
      <c r="D129" s="48"/>
    </row>
    <row r="130" ht="15.75">
      <c r="A130" s="47" t="s">
        <v>73</v>
      </c>
    </row>
    <row r="132" spans="1:3" ht="15.75">
      <c r="A132" s="44"/>
      <c r="B132" s="42"/>
      <c r="C132" s="43"/>
    </row>
    <row r="133" spans="1:3" ht="15.75">
      <c r="A133" s="44"/>
      <c r="B133" s="42"/>
      <c r="C133" s="43"/>
    </row>
    <row r="134" spans="1:3" ht="15.75">
      <c r="A134" s="2"/>
      <c r="B134" s="42"/>
      <c r="C134" s="43"/>
    </row>
  </sheetData>
  <sheetProtection/>
  <mergeCells count="2">
    <mergeCell ref="A4:D4"/>
    <mergeCell ref="A2:D2"/>
  </mergeCells>
  <printOptions horizontalCentered="1"/>
  <pageMargins left="1" right="1" top="0.5" bottom="0.5" header="0" footer="0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47">
      <selection activeCell="C60" sqref="C60"/>
    </sheetView>
  </sheetViews>
  <sheetFormatPr defaultColWidth="9.140625" defaultRowHeight="12.75"/>
  <cols>
    <col min="1" max="1" width="27.140625" style="2" customWidth="1"/>
    <col min="2" max="2" width="21.8515625" style="23" customWidth="1"/>
    <col min="3" max="3" width="23.421875" style="2" customWidth="1"/>
    <col min="4" max="16384" width="9.140625" style="2" customWidth="1"/>
  </cols>
  <sheetData>
    <row r="1" spans="1:3" s="14" customFormat="1" ht="15.75">
      <c r="A1" s="19" t="s">
        <v>68</v>
      </c>
      <c r="B1" s="17"/>
      <c r="C1" s="12"/>
    </row>
    <row r="2" spans="1:3" s="5" customFormat="1" ht="15.75">
      <c r="A2" s="4" t="s">
        <v>54</v>
      </c>
      <c r="B2" s="26">
        <v>2000</v>
      </c>
      <c r="C2" s="25">
        <v>2001</v>
      </c>
    </row>
    <row r="3" spans="1:3" ht="15.75">
      <c r="A3" s="6"/>
      <c r="B3" s="26" t="s">
        <v>65</v>
      </c>
      <c r="C3" s="4" t="s">
        <v>65</v>
      </c>
    </row>
    <row r="4" spans="1:3" ht="15.75">
      <c r="A4" s="8" t="s">
        <v>0</v>
      </c>
      <c r="B4" s="28">
        <v>45939419.04</v>
      </c>
      <c r="C4" s="13">
        <v>41591231.82</v>
      </c>
    </row>
    <row r="5" spans="1:3" ht="15.75">
      <c r="A5" s="7"/>
      <c r="B5" s="27"/>
      <c r="C5" s="9"/>
    </row>
    <row r="6" spans="1:3" ht="15.75">
      <c r="A6" s="8" t="s">
        <v>1</v>
      </c>
      <c r="B6" s="27"/>
      <c r="C6" s="9"/>
    </row>
    <row r="7" spans="1:3" ht="15.75">
      <c r="A7" s="7" t="s">
        <v>39</v>
      </c>
      <c r="B7" s="27">
        <v>16192239.139999999</v>
      </c>
      <c r="C7" s="9">
        <v>10108988</v>
      </c>
    </row>
    <row r="8" spans="1:3" ht="15.75">
      <c r="A8" s="7" t="s">
        <v>40</v>
      </c>
      <c r="B8" s="27">
        <v>1781671.65</v>
      </c>
      <c r="C8" s="9">
        <v>3751263.22</v>
      </c>
    </row>
    <row r="9" spans="1:3" ht="15.75">
      <c r="A9" s="7" t="s">
        <v>41</v>
      </c>
      <c r="B9" s="27">
        <v>16780488.41</v>
      </c>
      <c r="C9" s="9">
        <v>25593613.319999997</v>
      </c>
    </row>
    <row r="10" spans="1:3" s="11" customFormat="1" ht="15.75">
      <c r="A10" s="8" t="s">
        <v>56</v>
      </c>
      <c r="B10" s="29">
        <v>34754399.2</v>
      </c>
      <c r="C10" s="10">
        <v>39453864.54</v>
      </c>
    </row>
    <row r="11" spans="1:3" ht="15.75">
      <c r="A11" s="7"/>
      <c r="B11" s="27"/>
      <c r="C11" s="9"/>
    </row>
    <row r="12" spans="1:3" ht="15.75">
      <c r="A12" s="8" t="s">
        <v>2</v>
      </c>
      <c r="B12" s="27"/>
      <c r="C12" s="9"/>
    </row>
    <row r="13" spans="1:3" ht="15.75">
      <c r="A13" s="7" t="s">
        <v>58</v>
      </c>
      <c r="B13" s="27">
        <v>5746539.82</v>
      </c>
      <c r="C13" s="9">
        <v>5915324.7</v>
      </c>
    </row>
    <row r="14" spans="1:3" ht="15.75">
      <c r="A14" s="7" t="s">
        <v>57</v>
      </c>
      <c r="B14" s="27">
        <v>28116201.060000002</v>
      </c>
      <c r="C14" s="9">
        <v>25059022.1</v>
      </c>
    </row>
    <row r="15" spans="1:3" ht="15.75">
      <c r="A15" s="8" t="s">
        <v>55</v>
      </c>
      <c r="B15" s="28">
        <v>33862740.88</v>
      </c>
      <c r="C15" s="13">
        <v>30974346.8</v>
      </c>
    </row>
    <row r="16" spans="1:3" ht="15.75">
      <c r="A16" s="7"/>
      <c r="B16" s="27"/>
      <c r="C16" s="9"/>
    </row>
    <row r="17" spans="1:3" ht="15.75">
      <c r="A17" s="8" t="s">
        <v>3</v>
      </c>
      <c r="B17" s="28">
        <v>71754213</v>
      </c>
      <c r="C17" s="13">
        <v>61656460.9</v>
      </c>
    </row>
    <row r="18" spans="1:3" ht="15.75">
      <c r="A18" s="12" t="s">
        <v>60</v>
      </c>
      <c r="B18" s="27"/>
      <c r="C18" s="9"/>
    </row>
    <row r="19" spans="1:3" ht="15.75">
      <c r="A19" s="7" t="s">
        <v>4</v>
      </c>
      <c r="B19" s="27">
        <v>6651719.460000001</v>
      </c>
      <c r="C19" s="20">
        <v>5936473.5</v>
      </c>
    </row>
    <row r="20" spans="1:3" ht="15.75">
      <c r="A20" s="7" t="s">
        <v>5</v>
      </c>
      <c r="B20" s="27">
        <v>3527398</v>
      </c>
      <c r="C20" s="9">
        <v>4175125.36</v>
      </c>
    </row>
    <row r="21" spans="1:3" ht="15.75">
      <c r="A21" s="7" t="s">
        <v>6</v>
      </c>
      <c r="B21" s="27">
        <v>903378.7</v>
      </c>
      <c r="C21" s="20">
        <v>456079.4</v>
      </c>
    </row>
    <row r="22" spans="1:3" ht="15.75">
      <c r="A22" s="7" t="s">
        <v>7</v>
      </c>
      <c r="B22" s="27">
        <v>599219.38</v>
      </c>
      <c r="C22" s="9">
        <v>755161.86</v>
      </c>
    </row>
    <row r="23" spans="1:3" ht="15.75">
      <c r="A23" s="7" t="s">
        <v>52</v>
      </c>
      <c r="B23" s="27">
        <v>98052</v>
      </c>
      <c r="C23" s="9">
        <v>751245</v>
      </c>
    </row>
    <row r="24" spans="1:3" ht="15.75">
      <c r="A24" s="7" t="s">
        <v>8</v>
      </c>
      <c r="B24" s="27">
        <v>9121216.32</v>
      </c>
      <c r="C24" s="9">
        <v>10232580</v>
      </c>
    </row>
    <row r="25" spans="1:3" ht="15.75">
      <c r="A25" s="7" t="s">
        <v>53</v>
      </c>
      <c r="B25" s="27">
        <v>1876740</v>
      </c>
      <c r="C25" s="20">
        <v>1029698</v>
      </c>
    </row>
    <row r="26" spans="1:3" ht="15.75">
      <c r="A26" s="7" t="s">
        <v>9</v>
      </c>
      <c r="B26" s="27">
        <v>20280674.98</v>
      </c>
      <c r="C26" s="20">
        <v>18626945.6</v>
      </c>
    </row>
    <row r="27" spans="1:3" ht="15.75">
      <c r="A27" s="7" t="s">
        <v>42</v>
      </c>
      <c r="B27" s="27">
        <v>4776147.2</v>
      </c>
      <c r="C27" s="9">
        <v>5299552.06</v>
      </c>
    </row>
    <row r="28" spans="1:3" ht="15.75">
      <c r="A28" s="7" t="s">
        <v>10</v>
      </c>
      <c r="B28" s="27">
        <v>1946200.06</v>
      </c>
      <c r="C28" s="9">
        <v>2595950</v>
      </c>
    </row>
    <row r="29" spans="1:3" ht="15.75">
      <c r="A29" s="7" t="s">
        <v>43</v>
      </c>
      <c r="B29" s="27">
        <v>327690</v>
      </c>
      <c r="C29" s="9">
        <v>347853.9</v>
      </c>
    </row>
    <row r="30" spans="1:3" ht="15.75">
      <c r="A30" s="7" t="s">
        <v>11</v>
      </c>
      <c r="B30" s="27">
        <v>2766274</v>
      </c>
      <c r="C30" s="20">
        <v>2274474.78</v>
      </c>
    </row>
    <row r="31" spans="1:3" ht="15.75">
      <c r="A31" s="7" t="s">
        <v>12</v>
      </c>
      <c r="B31" s="27">
        <v>120750</v>
      </c>
      <c r="C31" s="20">
        <v>216250</v>
      </c>
    </row>
    <row r="32" spans="1:3" ht="15.75">
      <c r="A32" s="7" t="s">
        <v>13</v>
      </c>
      <c r="B32" s="27">
        <v>570562.5</v>
      </c>
      <c r="C32" s="9">
        <v>275470</v>
      </c>
    </row>
    <row r="33" spans="1:3" ht="15.75">
      <c r="A33" s="7" t="s">
        <v>14</v>
      </c>
      <c r="B33" s="27">
        <v>97213.8</v>
      </c>
      <c r="C33" s="9">
        <v>91275</v>
      </c>
    </row>
    <row r="34" spans="1:3" ht="15.75">
      <c r="A34" s="7" t="s">
        <v>15</v>
      </c>
      <c r="B34" s="27">
        <v>150000</v>
      </c>
      <c r="C34" s="9">
        <v>192900</v>
      </c>
    </row>
    <row r="35" spans="1:3" ht="15.75">
      <c r="A35" s="7" t="s">
        <v>16</v>
      </c>
      <c r="B35" s="27">
        <v>2892948.84</v>
      </c>
      <c r="C35" s="9">
        <v>2193560</v>
      </c>
    </row>
    <row r="36" spans="1:3" ht="15.75">
      <c r="A36" s="7" t="s">
        <v>17</v>
      </c>
      <c r="B36" s="27">
        <v>8760164.1</v>
      </c>
      <c r="C36" s="21">
        <v>3548530.44</v>
      </c>
    </row>
    <row r="37" spans="1:3" ht="15.75">
      <c r="A37" s="7" t="s">
        <v>18</v>
      </c>
      <c r="B37" s="27">
        <v>1635390</v>
      </c>
      <c r="C37" s="9">
        <v>1740320</v>
      </c>
    </row>
    <row r="38" spans="1:3" ht="15.75">
      <c r="A38" s="7" t="s">
        <v>19</v>
      </c>
      <c r="B38" s="27">
        <v>240800</v>
      </c>
      <c r="C38" s="9">
        <v>499651.83</v>
      </c>
    </row>
    <row r="39" spans="1:3" ht="15.75">
      <c r="A39" s="7" t="s">
        <v>20</v>
      </c>
      <c r="B39" s="27">
        <v>309720</v>
      </c>
      <c r="C39" s="9">
        <v>208740</v>
      </c>
    </row>
    <row r="40" spans="1:3" ht="15.75">
      <c r="A40" s="7" t="s">
        <v>21</v>
      </c>
      <c r="B40" s="27">
        <v>980294</v>
      </c>
      <c r="C40" s="9">
        <v>1422960</v>
      </c>
    </row>
    <row r="41" ht="15.75">
      <c r="C41" s="18"/>
    </row>
    <row r="42" spans="1:3" ht="15.75">
      <c r="A42" s="16" t="s">
        <v>67</v>
      </c>
      <c r="C42" s="15"/>
    </row>
    <row r="43" spans="1:3" ht="15.75">
      <c r="A43" s="3" t="s">
        <v>50</v>
      </c>
      <c r="C43" s="1"/>
    </row>
    <row r="44" spans="1:3" s="5" customFormat="1" ht="15.75">
      <c r="A44" s="4" t="s">
        <v>54</v>
      </c>
      <c r="B44" s="25">
        <v>2000</v>
      </c>
      <c r="C44" s="25">
        <v>2001</v>
      </c>
    </row>
    <row r="45" spans="1:3" ht="15.75">
      <c r="A45" s="4"/>
      <c r="B45" s="26" t="s">
        <v>65</v>
      </c>
      <c r="C45" s="4" t="s">
        <v>65</v>
      </c>
    </row>
    <row r="46" spans="1:3" ht="15.75">
      <c r="A46" s="7" t="s">
        <v>51</v>
      </c>
      <c r="B46" s="27">
        <v>1193994.8</v>
      </c>
      <c r="C46" s="24">
        <v>1433547</v>
      </c>
    </row>
    <row r="47" spans="1:3" ht="15.75">
      <c r="A47" s="7" t="s">
        <v>22</v>
      </c>
      <c r="B47" s="27">
        <v>293964</v>
      </c>
      <c r="C47" s="9">
        <v>363664</v>
      </c>
    </row>
    <row r="48" spans="1:3" ht="15.75">
      <c r="A48" s="7" t="s">
        <v>23</v>
      </c>
      <c r="B48" s="27">
        <v>12690</v>
      </c>
      <c r="C48" s="9">
        <v>16380</v>
      </c>
    </row>
    <row r="49" spans="1:3" ht="15.75">
      <c r="A49" s="7" t="s">
        <v>24</v>
      </c>
      <c r="B49" s="27">
        <v>25500</v>
      </c>
      <c r="C49" s="9">
        <v>28900</v>
      </c>
    </row>
    <row r="50" spans="1:3" ht="15.75">
      <c r="A50" s="7" t="s">
        <v>69</v>
      </c>
      <c r="B50" s="27">
        <v>866164</v>
      </c>
      <c r="C50" s="9">
        <v>113000</v>
      </c>
    </row>
    <row r="51" spans="1:3" ht="15.75">
      <c r="A51" s="7" t="s">
        <v>25</v>
      </c>
      <c r="B51" s="27">
        <v>205034</v>
      </c>
      <c r="C51" s="9">
        <v>237652</v>
      </c>
    </row>
    <row r="52" spans="1:3" ht="15.75">
      <c r="A52" s="7" t="s">
        <v>26</v>
      </c>
      <c r="B52" s="27">
        <v>294547.2</v>
      </c>
      <c r="C52" s="9">
        <v>292263</v>
      </c>
    </row>
    <row r="53" spans="1:3" ht="15.75">
      <c r="A53" s="7" t="s">
        <v>27</v>
      </c>
      <c r="B53" s="27">
        <v>6067000</v>
      </c>
      <c r="C53" s="9">
        <v>6708000</v>
      </c>
    </row>
    <row r="54" spans="1:3" ht="15.75">
      <c r="A54" s="7" t="s">
        <v>44</v>
      </c>
      <c r="B54" s="27">
        <v>9757362</v>
      </c>
      <c r="C54" s="9">
        <v>9333185.81</v>
      </c>
    </row>
    <row r="55" spans="1:3" ht="15.75">
      <c r="A55" s="7" t="s">
        <v>28</v>
      </c>
      <c r="B55" s="27">
        <v>1152000</v>
      </c>
      <c r="C55" s="9">
        <v>1350298.2</v>
      </c>
    </row>
    <row r="56" spans="1:3" ht="15.75">
      <c r="A56" s="7" t="s">
        <v>29</v>
      </c>
      <c r="B56" s="27">
        <v>1336080</v>
      </c>
      <c r="C56" s="9">
        <v>885280</v>
      </c>
    </row>
    <row r="57" spans="1:3" ht="15.75">
      <c r="A57" s="7" t="s">
        <v>30</v>
      </c>
      <c r="B57" s="27">
        <v>355800</v>
      </c>
      <c r="C57" s="9">
        <v>544050</v>
      </c>
    </row>
    <row r="58" spans="1:3" ht="15.75">
      <c r="A58" s="7" t="s">
        <v>31</v>
      </c>
      <c r="B58" s="27">
        <v>2240</v>
      </c>
      <c r="C58" s="9">
        <v>680062.5</v>
      </c>
    </row>
    <row r="59" spans="1:3" ht="15.75">
      <c r="A59" s="7" t="s">
        <v>32</v>
      </c>
      <c r="B59" s="27">
        <v>574320.65</v>
      </c>
      <c r="C59" s="9">
        <v>17000</v>
      </c>
    </row>
    <row r="60" spans="1:3" ht="15.75">
      <c r="A60" s="7" t="s">
        <v>70</v>
      </c>
      <c r="B60" s="27">
        <v>14292000</v>
      </c>
      <c r="C60" s="9">
        <v>14894100</v>
      </c>
    </row>
    <row r="61" spans="1:3" ht="15.75">
      <c r="A61" s="7" t="s">
        <v>33</v>
      </c>
      <c r="B61" s="27">
        <v>13500</v>
      </c>
      <c r="C61" s="9">
        <v>29640</v>
      </c>
    </row>
    <row r="62" spans="1:3" ht="15.75">
      <c r="A62" s="7" t="s">
        <v>62</v>
      </c>
      <c r="B62" s="27">
        <v>105074749.99000001</v>
      </c>
      <c r="C62" s="13">
        <v>99797819.24</v>
      </c>
    </row>
    <row r="63" spans="1:3" ht="15.75">
      <c r="A63" s="12" t="s">
        <v>61</v>
      </c>
      <c r="B63" s="27"/>
      <c r="C63" s="9"/>
    </row>
    <row r="64" spans="1:3" ht="15.75">
      <c r="A64" s="7" t="s">
        <v>45</v>
      </c>
      <c r="B64" s="27"/>
      <c r="C64" s="9"/>
    </row>
    <row r="65" spans="1:3" ht="15.75">
      <c r="A65" s="7" t="s">
        <v>34</v>
      </c>
      <c r="B65" s="27">
        <v>5376729.28</v>
      </c>
      <c r="C65" s="9">
        <v>8018412.88</v>
      </c>
    </row>
    <row r="66" spans="1:3" ht="15.75">
      <c r="A66" s="7" t="s">
        <v>35</v>
      </c>
      <c r="B66" s="27">
        <v>831442.05</v>
      </c>
      <c r="C66" s="9">
        <v>1726104.6</v>
      </c>
    </row>
    <row r="67" spans="1:3" ht="15.75">
      <c r="A67" s="7" t="s">
        <v>36</v>
      </c>
      <c r="B67" s="27">
        <v>4441910</v>
      </c>
      <c r="C67" s="9">
        <v>5646140.55</v>
      </c>
    </row>
    <row r="68" spans="1:3" ht="15.75">
      <c r="A68" s="7" t="s">
        <v>37</v>
      </c>
      <c r="B68" s="27">
        <v>30784799.599999998</v>
      </c>
      <c r="C68" s="9">
        <v>38946438.96</v>
      </c>
    </row>
    <row r="69" spans="1:3" ht="15.75">
      <c r="A69" s="7" t="s">
        <v>46</v>
      </c>
      <c r="B69" s="27">
        <v>2992772.25</v>
      </c>
      <c r="C69" s="9">
        <v>3781587.6</v>
      </c>
    </row>
    <row r="70" spans="1:3" ht="16.5" customHeight="1">
      <c r="A70" s="7" t="s">
        <v>38</v>
      </c>
      <c r="B70" s="27">
        <v>847725</v>
      </c>
      <c r="C70" s="9">
        <v>1106088</v>
      </c>
    </row>
    <row r="71" spans="1:3" ht="16.5" customHeight="1">
      <c r="A71" s="7"/>
      <c r="B71" s="27">
        <v>45275378.18</v>
      </c>
      <c r="C71" s="13">
        <v>59224772.59</v>
      </c>
    </row>
    <row r="72" spans="1:3" ht="16.5" customHeight="1">
      <c r="A72" s="7"/>
      <c r="B72" s="27"/>
      <c r="C72" s="9"/>
    </row>
    <row r="73" spans="1:3" ht="15.75">
      <c r="A73" s="12" t="s">
        <v>63</v>
      </c>
      <c r="B73" s="27">
        <v>150350128.17000002</v>
      </c>
      <c r="C73" s="13">
        <v>159022591.82999998</v>
      </c>
    </row>
    <row r="74" spans="1:3" ht="15.75">
      <c r="A74" s="7"/>
      <c r="B74" s="27"/>
      <c r="C74" s="13"/>
    </row>
    <row r="75" spans="1:3" ht="15.75">
      <c r="A75" s="8" t="s">
        <v>47</v>
      </c>
      <c r="B75" s="27">
        <v>336660900.29</v>
      </c>
      <c r="C75" s="13">
        <v>332698495.89</v>
      </c>
    </row>
    <row r="76" spans="1:3" ht="15.75">
      <c r="A76" s="8"/>
      <c r="B76" s="27"/>
      <c r="C76" s="12"/>
    </row>
    <row r="77" spans="1:3" ht="15.75">
      <c r="A77" s="8" t="s">
        <v>48</v>
      </c>
      <c r="B77" s="27"/>
      <c r="C77" s="13"/>
    </row>
    <row r="78" spans="1:3" ht="15.75">
      <c r="A78" s="8" t="s">
        <v>49</v>
      </c>
      <c r="B78" s="27">
        <v>186310772.12</v>
      </c>
      <c r="C78" s="13">
        <v>173675904.06</v>
      </c>
    </row>
    <row r="79" spans="1:3" ht="15.75">
      <c r="A79" s="8"/>
      <c r="B79" s="27"/>
      <c r="C79" s="12"/>
    </row>
    <row r="80" spans="1:3" s="14" customFormat="1" ht="15.75">
      <c r="A80" s="12" t="s">
        <v>64</v>
      </c>
      <c r="B80" s="28">
        <v>150350128.17000002</v>
      </c>
      <c r="C80" s="13">
        <v>159022591.82999998</v>
      </c>
    </row>
    <row r="81" spans="1:3" s="14" customFormat="1" ht="15.75">
      <c r="A81" s="16"/>
      <c r="B81" s="22"/>
      <c r="C81" s="18"/>
    </row>
    <row r="82" ht="18.75">
      <c r="A82" s="16" t="s">
        <v>59</v>
      </c>
    </row>
    <row r="83" spans="1:3" ht="15.75">
      <c r="A83" s="16" t="s">
        <v>71</v>
      </c>
      <c r="C83" s="1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 Analyst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Belize</dc:creator>
  <cp:keywords/>
  <dc:description/>
  <cp:lastModifiedBy>Alfonso Bautista</cp:lastModifiedBy>
  <cp:lastPrinted>2003-04-22T16:17:31Z</cp:lastPrinted>
  <dcterms:created xsi:type="dcterms:W3CDTF">2001-02-14T06:00:33Z</dcterms:created>
  <dcterms:modified xsi:type="dcterms:W3CDTF">2020-05-20T15:13:03Z</dcterms:modified>
  <cp:category/>
  <cp:version/>
  <cp:contentType/>
  <cp:contentStatus/>
</cp:coreProperties>
</file>